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民康2023年 (2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<sst xmlns="http://schemas.openxmlformats.org/spreadsheetml/2006/main" count="51" uniqueCount="34">
  <si>
    <t>附件5</t>
  </si>
  <si>
    <t>2023年武胜县企业吸纳脱贫人口岗位补贴和社保补贴申报公示表</t>
  </si>
  <si>
    <t>序号</t>
  </si>
  <si>
    <t>企业名称</t>
  </si>
  <si>
    <t>姓名</t>
  </si>
  <si>
    <t>身份证号码</t>
  </si>
  <si>
    <t>补贴月度</t>
  </si>
  <si>
    <t>申请金额</t>
  </si>
  <si>
    <t>实际补贴金额</t>
  </si>
  <si>
    <t>合计</t>
  </si>
  <si>
    <t>岗位补贴</t>
  </si>
  <si>
    <t>养老保险补贴</t>
  </si>
  <si>
    <t>医疗保险补贴</t>
  </si>
  <si>
    <t>失业保险补贴</t>
  </si>
  <si>
    <t>四川民康电器有限公司</t>
  </si>
  <si>
    <t>谭春容</t>
  </si>
  <si>
    <t>51292819******5341</t>
  </si>
  <si>
    <t>202308-202311</t>
  </si>
  <si>
    <t>陈俭</t>
  </si>
  <si>
    <t>51292819******3873</t>
  </si>
  <si>
    <t>陈松</t>
  </si>
  <si>
    <t>51162219******3711</t>
  </si>
  <si>
    <t>李芳芳</t>
  </si>
  <si>
    <t>51162219******3425</t>
  </si>
  <si>
    <t>苟雪琴</t>
  </si>
  <si>
    <t>51162219******372X</t>
  </si>
  <si>
    <t>202309-202311</t>
  </si>
  <si>
    <t>李红梅</t>
  </si>
  <si>
    <t>51162220******3720</t>
  </si>
  <si>
    <t>赵群</t>
  </si>
  <si>
    <t>45272919******076X</t>
  </si>
  <si>
    <t>202310-202311</t>
  </si>
  <si>
    <t>张福英</t>
  </si>
  <si>
    <t>51362319******8349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</si>
</sst>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缴费花名册" xfId="49"/>
    <cellStyle name="常规 10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3"/>
  <sheetViews>
    <sheetView tabSelected="1" workbookViewId="0">
      <selection activeCell="N16" sqref="N16"/>
    </sheetView>
  </sheetViews>
  <sheetFormatPr defaultColWidth="9" defaultRowHeight="13.5"/>
  <cols>
    <col min="1" max="1" width="3.5" style="1" customWidth="1"/>
    <col min="2" max="2" width="19.3416666666667" style="1" customWidth="1"/>
    <col min="3" max="3" width="6.25" style="1" customWidth="1"/>
    <col min="4" max="4" width="17.9416666666667" style="1" customWidth="1"/>
    <col min="5" max="5" width="13.0166666666667" style="1" customWidth="1"/>
    <col min="6" max="6" width="5.61666666666667" style="1" customWidth="1"/>
    <col min="7" max="7" width="8.43333333333333" style="1" customWidth="1"/>
    <col min="8" max="8" width="9.40833333333333" style="1" customWidth="1"/>
    <col min="9" max="9" width="7.25" style="1" customWidth="1"/>
    <col min="10" max="10" width="5.31666666666667" style="1" customWidth="1"/>
    <col min="11" max="11" width="7.93333333333333" style="1" customWidth="1"/>
    <col min="12" max="12" width="8.75833333333333" style="1" customWidth="1"/>
    <col min="13" max="13" width="7.44166666666667" style="1" customWidth="1"/>
    <col min="14" max="14" width="8.9" style="1" customWidth="1"/>
    <col min="15" max="16384" width="9" style="1"/>
  </cols>
  <sheetData>
    <row r="1" ht="21" customHeight="1" spans="1:1">
      <c r="A1" s="1" t="s">
        <v>0</v>
      </c>
    </row>
    <row r="2" s="1" customFormat="1" ht="37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2" customFormat="1" ht="19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/>
      <c r="H3" s="5"/>
      <c r="I3" s="5"/>
      <c r="J3" s="5" t="s">
        <v>8</v>
      </c>
      <c r="K3" s="5"/>
      <c r="L3" s="5"/>
      <c r="M3" s="5"/>
      <c r="N3" s="5" t="s">
        <v>9</v>
      </c>
    </row>
    <row r="4" s="2" customFormat="1" ht="30" customHeight="1" spans="1:14">
      <c r="A4" s="5"/>
      <c r="B4" s="5"/>
      <c r="C4" s="5"/>
      <c r="D4" s="5"/>
      <c r="E4" s="5"/>
      <c r="F4" s="5" t="s">
        <v>10</v>
      </c>
      <c r="G4" s="6" t="s">
        <v>11</v>
      </c>
      <c r="H4" s="6" t="s">
        <v>12</v>
      </c>
      <c r="I4" s="6" t="s">
        <v>13</v>
      </c>
      <c r="J4" s="5" t="s">
        <v>10</v>
      </c>
      <c r="K4" s="6" t="s">
        <v>11</v>
      </c>
      <c r="L4" s="6" t="s">
        <v>12</v>
      </c>
      <c r="M4" s="6" t="s">
        <v>13</v>
      </c>
      <c r="N4" s="5"/>
    </row>
    <row r="5" s="3" customFormat="1" ht="25" customHeight="1" spans="1:14">
      <c r="A5" s="7">
        <v>1</v>
      </c>
      <c r="B5" s="7" t="s">
        <v>14</v>
      </c>
      <c r="C5" s="8" t="s">
        <v>15</v>
      </c>
      <c r="D5" s="8" t="s">
        <v>16</v>
      </c>
      <c r="E5" s="8" t="s">
        <v>17</v>
      </c>
      <c r="F5" s="7">
        <f t="shared" ref="F5:F8" si="0">650*4</f>
        <v>2600</v>
      </c>
      <c r="G5" s="8">
        <f t="shared" ref="G5:G8" si="1">679.36*4</f>
        <v>2717.44</v>
      </c>
      <c r="H5" s="8">
        <f t="shared" ref="H5:H8" si="2">352.82*4</f>
        <v>1411.28</v>
      </c>
      <c r="I5" s="8">
        <f t="shared" ref="I5:I8" si="3">25.48*4</f>
        <v>101.92</v>
      </c>
      <c r="J5" s="7">
        <f t="shared" ref="J5:J8" si="4">650*4</f>
        <v>2600</v>
      </c>
      <c r="K5" s="8">
        <f t="shared" ref="K5:K8" si="5">679.36*4</f>
        <v>2717.44</v>
      </c>
      <c r="L5" s="8">
        <f t="shared" ref="L5:L8" si="6">352.82*4</f>
        <v>1411.28</v>
      </c>
      <c r="M5" s="8">
        <f t="shared" ref="M5:M8" si="7">25.48*4</f>
        <v>101.92</v>
      </c>
      <c r="N5" s="8">
        <f t="shared" ref="N5:N12" si="8">SUM(J5:M5)</f>
        <v>6830.64</v>
      </c>
    </row>
    <row r="6" s="3" customFormat="1" ht="25" customHeight="1" spans="1:14">
      <c r="A6" s="7">
        <v>2</v>
      </c>
      <c r="B6" s="7" t="s">
        <v>14</v>
      </c>
      <c r="C6" s="8" t="s">
        <v>18</v>
      </c>
      <c r="D6" s="8" t="s">
        <v>19</v>
      </c>
      <c r="E6" s="8" t="s">
        <v>17</v>
      </c>
      <c r="F6" s="7">
        <f t="shared" si="0"/>
        <v>2600</v>
      </c>
      <c r="G6" s="8">
        <f t="shared" si="1"/>
        <v>2717.44</v>
      </c>
      <c r="H6" s="8">
        <f t="shared" si="2"/>
        <v>1411.28</v>
      </c>
      <c r="I6" s="8">
        <f t="shared" si="3"/>
        <v>101.92</v>
      </c>
      <c r="J6" s="7">
        <f t="shared" si="4"/>
        <v>2600</v>
      </c>
      <c r="K6" s="8">
        <f t="shared" si="5"/>
        <v>2717.44</v>
      </c>
      <c r="L6" s="8">
        <f t="shared" si="6"/>
        <v>1411.28</v>
      </c>
      <c r="M6" s="8">
        <f t="shared" si="7"/>
        <v>101.92</v>
      </c>
      <c r="N6" s="8">
        <f t="shared" si="8"/>
        <v>6830.64</v>
      </c>
    </row>
    <row r="7" s="3" customFormat="1" ht="25" customHeight="1" spans="1:14">
      <c r="A7" s="7">
        <v>3</v>
      </c>
      <c r="B7" s="7" t="s">
        <v>14</v>
      </c>
      <c r="C7" s="8" t="s">
        <v>20</v>
      </c>
      <c r="D7" s="8" t="s">
        <v>21</v>
      </c>
      <c r="E7" s="8" t="s">
        <v>17</v>
      </c>
      <c r="F7" s="7">
        <f t="shared" si="0"/>
        <v>2600</v>
      </c>
      <c r="G7" s="8">
        <f t="shared" si="1"/>
        <v>2717.44</v>
      </c>
      <c r="H7" s="8">
        <f t="shared" si="2"/>
        <v>1411.28</v>
      </c>
      <c r="I7" s="8">
        <f t="shared" si="3"/>
        <v>101.92</v>
      </c>
      <c r="J7" s="7">
        <f t="shared" si="4"/>
        <v>2600</v>
      </c>
      <c r="K7" s="8">
        <f t="shared" si="5"/>
        <v>2717.44</v>
      </c>
      <c r="L7" s="8">
        <f t="shared" si="6"/>
        <v>1411.28</v>
      </c>
      <c r="M7" s="8">
        <f t="shared" si="7"/>
        <v>101.92</v>
      </c>
      <c r="N7" s="8">
        <f t="shared" si="8"/>
        <v>6830.64</v>
      </c>
    </row>
    <row r="8" s="3" customFormat="1" ht="25" customHeight="1" spans="1:14">
      <c r="A8" s="7">
        <v>4</v>
      </c>
      <c r="B8" s="7" t="s">
        <v>14</v>
      </c>
      <c r="C8" s="8" t="s">
        <v>22</v>
      </c>
      <c r="D8" s="8" t="s">
        <v>23</v>
      </c>
      <c r="E8" s="8" t="s">
        <v>17</v>
      </c>
      <c r="F8" s="7">
        <f t="shared" si="0"/>
        <v>2600</v>
      </c>
      <c r="G8" s="8">
        <f t="shared" si="1"/>
        <v>2717.44</v>
      </c>
      <c r="H8" s="8">
        <f t="shared" si="2"/>
        <v>1411.28</v>
      </c>
      <c r="I8" s="8">
        <f t="shared" si="3"/>
        <v>101.92</v>
      </c>
      <c r="J8" s="7">
        <f t="shared" si="4"/>
        <v>2600</v>
      </c>
      <c r="K8" s="8">
        <f t="shared" si="5"/>
        <v>2717.44</v>
      </c>
      <c r="L8" s="8">
        <f t="shared" si="6"/>
        <v>1411.28</v>
      </c>
      <c r="M8" s="8">
        <f t="shared" si="7"/>
        <v>101.92</v>
      </c>
      <c r="N8" s="8">
        <f t="shared" si="8"/>
        <v>6830.64</v>
      </c>
    </row>
    <row r="9" s="3" customFormat="1" ht="25" customHeight="1" spans="1:14">
      <c r="A9" s="7"/>
      <c r="B9" s="7" t="s">
        <v>14</v>
      </c>
      <c r="C9" s="8" t="s">
        <v>24</v>
      </c>
      <c r="D9" s="8" t="s">
        <v>25</v>
      </c>
      <c r="E9" s="8" t="s">
        <v>26</v>
      </c>
      <c r="F9" s="7">
        <f>650*3</f>
        <v>1950</v>
      </c>
      <c r="G9" s="8">
        <f>679.36*3</f>
        <v>2038.08</v>
      </c>
      <c r="H9" s="8">
        <f>352.82*3</f>
        <v>1058.46</v>
      </c>
      <c r="I9" s="8">
        <f>25.48*3</f>
        <v>76.44</v>
      </c>
      <c r="J9" s="7">
        <f>650*3</f>
        <v>1950</v>
      </c>
      <c r="K9" s="8">
        <f>679.36*3</f>
        <v>2038.08</v>
      </c>
      <c r="L9" s="8">
        <f>352.82*3</f>
        <v>1058.46</v>
      </c>
      <c r="M9" s="8">
        <f>25.48*3</f>
        <v>76.44</v>
      </c>
      <c r="N9" s="8">
        <f t="shared" si="8"/>
        <v>5122.98</v>
      </c>
    </row>
    <row r="10" s="3" customFormat="1" ht="25" customHeight="1" spans="1:14">
      <c r="A10" s="7"/>
      <c r="B10" s="7" t="s">
        <v>14</v>
      </c>
      <c r="C10" s="8" t="s">
        <v>27</v>
      </c>
      <c r="D10" s="8" t="s">
        <v>28</v>
      </c>
      <c r="E10" s="8" t="s">
        <v>26</v>
      </c>
      <c r="F10" s="7">
        <f>650*3</f>
        <v>1950</v>
      </c>
      <c r="G10" s="8">
        <f>679.36*3</f>
        <v>2038.08</v>
      </c>
      <c r="H10" s="8">
        <f>352.82*3</f>
        <v>1058.46</v>
      </c>
      <c r="I10" s="8">
        <f>25.48*3</f>
        <v>76.44</v>
      </c>
      <c r="J10" s="7">
        <f>650*3</f>
        <v>1950</v>
      </c>
      <c r="K10" s="8">
        <f>679.36*3</f>
        <v>2038.08</v>
      </c>
      <c r="L10" s="8">
        <f>352.82*3</f>
        <v>1058.46</v>
      </c>
      <c r="M10" s="8">
        <f>25.48*3</f>
        <v>76.44</v>
      </c>
      <c r="N10" s="8">
        <f t="shared" si="8"/>
        <v>5122.98</v>
      </c>
    </row>
    <row r="11" s="3" customFormat="1" ht="25" customHeight="1" spans="1:14">
      <c r="A11" s="7"/>
      <c r="B11" s="7" t="s">
        <v>14</v>
      </c>
      <c r="C11" s="8" t="s">
        <v>29</v>
      </c>
      <c r="D11" s="8" t="s">
        <v>30</v>
      </c>
      <c r="E11" s="8" t="s">
        <v>31</v>
      </c>
      <c r="F11" s="7">
        <f>650*2</f>
        <v>1300</v>
      </c>
      <c r="G11" s="8">
        <f>679.36*2</f>
        <v>1358.72</v>
      </c>
      <c r="H11" s="8">
        <f>352.82*2</f>
        <v>705.64</v>
      </c>
      <c r="I11" s="8">
        <f>25.48*2</f>
        <v>50.96</v>
      </c>
      <c r="J11" s="7">
        <f>650*2</f>
        <v>1300</v>
      </c>
      <c r="K11" s="8">
        <f>679.36*2</f>
        <v>1358.72</v>
      </c>
      <c r="L11" s="8">
        <f>352.82*2</f>
        <v>705.64</v>
      </c>
      <c r="M11" s="8">
        <f>25.48*2</f>
        <v>50.96</v>
      </c>
      <c r="N11" s="8">
        <f t="shared" si="8"/>
        <v>3415.32</v>
      </c>
    </row>
    <row r="12" s="3" customFormat="1" ht="25" customHeight="1" spans="1:14">
      <c r="A12" s="7"/>
      <c r="B12" s="7" t="s">
        <v>14</v>
      </c>
      <c r="C12" s="8" t="s">
        <v>32</v>
      </c>
      <c r="D12" s="8" t="s">
        <v>33</v>
      </c>
      <c r="E12" s="8" t="s">
        <v>31</v>
      </c>
      <c r="F12" s="7">
        <f>650*2</f>
        <v>1300</v>
      </c>
      <c r="G12" s="8">
        <f>679.36*2</f>
        <v>1358.72</v>
      </c>
      <c r="H12" s="8">
        <f>352.82*2</f>
        <v>705.64</v>
      </c>
      <c r="I12" s="8">
        <f>25.48*2</f>
        <v>50.96</v>
      </c>
      <c r="J12" s="7">
        <f>650*2</f>
        <v>1300</v>
      </c>
      <c r="K12" s="8">
        <f>679.36*2</f>
        <v>1358.72</v>
      </c>
      <c r="L12" s="8">
        <f>352.82*2</f>
        <v>705.64</v>
      </c>
      <c r="M12" s="8">
        <f>25.48*2</f>
        <v>50.96</v>
      </c>
      <c r="N12" s="8">
        <f t="shared" si="8"/>
        <v>3415.32</v>
      </c>
    </row>
    <row r="13" s="3" customFormat="1" ht="27" customHeight="1" spans="1:14">
      <c r="A13" s="7" t="s">
        <v>9</v>
      </c>
      <c r="B13" s="7"/>
      <c r="C13" s="7"/>
      <c r="D13" s="7"/>
      <c r="E13" s="7"/>
      <c r="F13" s="8">
        <f t="shared" ref="F13:N13" si="9">SUM(F5:F12)</f>
        <v>16900</v>
      </c>
      <c r="G13" s="8">
        <f t="shared" si="9"/>
        <v>17663.36</v>
      </c>
      <c r="H13" s="8">
        <f t="shared" si="9"/>
        <v>9173.32</v>
      </c>
      <c r="I13" s="8">
        <f t="shared" si="9"/>
        <v>662.48</v>
      </c>
      <c r="J13" s="8">
        <f t="shared" si="9"/>
        <v>16900</v>
      </c>
      <c r="K13" s="8">
        <f t="shared" si="9"/>
        <v>17663.36</v>
      </c>
      <c r="L13" s="8">
        <f t="shared" si="9"/>
        <v>9173.32</v>
      </c>
      <c r="M13" s="8">
        <f t="shared" si="9"/>
        <v>662.48</v>
      </c>
      <c r="N13" s="8">
        <f t="shared" si="9"/>
        <v>44399.16</v>
      </c>
    </row>
  </sheetData>
  <mergeCells count="10">
    <mergeCell ref="A2:N2"/>
    <mergeCell ref="F3:I3"/>
    <mergeCell ref="J3:M3"/>
    <mergeCell ref="A13:E13"/>
    <mergeCell ref="A3:A4"/>
    <mergeCell ref="B3:B4"/>
    <mergeCell ref="C3:C4"/>
    <mergeCell ref="D3:D4"/>
    <mergeCell ref="E3:E4"/>
    <mergeCell ref="N3:N4"/>
  </mergeCells>
  <conditionalFormatting sqref="D5:D1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民康2023年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Teddy(_べ)</cp:lastModifiedBy>
  <dcterms:created xsi:type="dcterms:W3CDTF">2023-03-07T08:37:00Z</dcterms:created>
  <dcterms:modified xsi:type="dcterms:W3CDTF">2024-01-15T08:39:46Z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588400D94D294906BD901453D9986FBC_13</vt:lpwstr>
  </property>
  <property fmtid="{D5CDD505-2E9C-101B-9397-08002B2CF9AE}" pid="3" name="KSOProductBuildVer">
    <vt:lpwstr>2052-12.1.0.16120</vt:lpwstr>
  </property>
</Properties>
</file>